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PRIVATE\Timing 201\Timing_201_10_The_Case_of_the_Really_Slow_Jitter - Part 2\"/>
    </mc:Choice>
  </mc:AlternateContent>
  <bookViews>
    <workbookView xWindow="0" yWindow="0" windowWidth="21570" windowHeight="7410"/>
  </bookViews>
  <sheets>
    <sheet name="Phase Data Overlapping ADEV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9" l="1"/>
  <c r="E33" i="9" l="1"/>
  <c r="E32" i="9"/>
  <c r="F31" i="9"/>
  <c r="E31" i="9"/>
  <c r="F30" i="9"/>
  <c r="E30" i="9"/>
  <c r="G29" i="9"/>
  <c r="F29" i="9"/>
  <c r="E29" i="9"/>
  <c r="G28" i="9"/>
  <c r="F28" i="9"/>
  <c r="E28" i="9"/>
  <c r="H27" i="9"/>
  <c r="G27" i="9"/>
  <c r="F27" i="9"/>
  <c r="E27" i="9"/>
  <c r="H26" i="9"/>
  <c r="G26" i="9"/>
  <c r="F26" i="9"/>
  <c r="E26" i="9"/>
  <c r="H25" i="9"/>
  <c r="G25" i="9"/>
  <c r="F25" i="9"/>
  <c r="E25" i="9"/>
  <c r="H24" i="9"/>
  <c r="G24" i="9"/>
  <c r="F24" i="9"/>
  <c r="E24" i="9"/>
  <c r="H23" i="9"/>
  <c r="G23" i="9"/>
  <c r="F23" i="9"/>
  <c r="E23" i="9"/>
  <c r="H22" i="9"/>
  <c r="G22" i="9"/>
  <c r="F22" i="9"/>
  <c r="E22" i="9"/>
  <c r="H21" i="9"/>
  <c r="G21" i="9"/>
  <c r="F21" i="9"/>
  <c r="E21" i="9"/>
  <c r="H20" i="9"/>
  <c r="G20" i="9"/>
  <c r="F20" i="9"/>
  <c r="E20" i="9"/>
  <c r="H19" i="9"/>
  <c r="G19" i="9"/>
  <c r="F19" i="9"/>
  <c r="E19" i="9"/>
  <c r="H18" i="9"/>
  <c r="G18" i="9"/>
  <c r="F18" i="9"/>
  <c r="E18" i="9"/>
  <c r="H17" i="9"/>
  <c r="G17" i="9"/>
  <c r="F17" i="9"/>
  <c r="E17" i="9"/>
  <c r="H16" i="9"/>
  <c r="H36" i="9" s="1"/>
  <c r="G16" i="9"/>
  <c r="F16" i="9"/>
  <c r="E16" i="9"/>
  <c r="C17" i="9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G36" i="9" l="1"/>
  <c r="F36" i="9"/>
  <c r="K16" i="9"/>
  <c r="H38" i="9" s="1"/>
  <c r="H39" i="9" s="1"/>
  <c r="K14" i="9"/>
  <c r="K13" i="9"/>
  <c r="K15" i="9"/>
  <c r="G38" i="9" s="1"/>
  <c r="G39" i="9" s="1"/>
  <c r="L15" i="9"/>
  <c r="L14" i="9"/>
  <c r="L13" i="9"/>
  <c r="L16" i="9"/>
  <c r="E36" i="9"/>
  <c r="F38" i="9" l="1"/>
  <c r="F39" i="9" s="1"/>
  <c r="E38" i="9"/>
  <c r="E39" i="9" s="1"/>
</calcChain>
</file>

<file path=xl/sharedStrings.xml><?xml version="1.0" encoding="utf-8"?>
<sst xmlns="http://schemas.openxmlformats.org/spreadsheetml/2006/main" count="24" uniqueCount="22">
  <si>
    <t>Sum</t>
  </si>
  <si>
    <t>AVAR</t>
  </si>
  <si>
    <t>ADEV</t>
  </si>
  <si>
    <t xml:space="preserve"> </t>
  </si>
  <si>
    <t>Xi</t>
  </si>
  <si>
    <t>Notes</t>
  </si>
  <si>
    <t>tau0</t>
  </si>
  <si>
    <t>N</t>
  </si>
  <si>
    <t>http://www.stable32.com/handbook.pdf</t>
  </si>
  <si>
    <t>m</t>
  </si>
  <si>
    <t>kgsmith</t>
  </si>
  <si>
    <t>Revised</t>
  </si>
  <si>
    <t>Initiated</t>
  </si>
  <si>
    <t>1. Overlapping Allan Variance calcs per p. 31 here:</t>
  </si>
  <si>
    <t>i</t>
  </si>
  <si>
    <t>N-2m</t>
  </si>
  <si>
    <t>1/(2*(N-2m)*(m*tau0)^2)</t>
  </si>
  <si>
    <t xml:space="preserve">Matches Stable32 results for same data.  See Sigma column below. </t>
  </si>
  <si>
    <t>Overlapping_AVAR_ADEV_Example.xlsx</t>
  </si>
  <si>
    <t>2. In this form, tau = m*tau0.</t>
  </si>
  <si>
    <t>4. For this example, only calculate for m = 1 through m = 4. The prefix product and final index are calculated at right.</t>
  </si>
  <si>
    <t>3. Example data are taken from the first 20 samples of a lab phase data file where tau0 = 100ms.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</si>
</sst>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000000000000E+00"/>
    <numFmt numFmtId="166" formatCode="0.0000E+00"/>
    <numFmt numFmtId="167" formatCode="dd\-mmm\-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1" fontId="0" fillId="0" borderId="1" xfId="0" applyNumberFormat="1" applyBorder="1" applyAlignment="1">
      <alignment horizontal="center" vertical="center"/>
    </xf>
    <xf numFmtId="15" fontId="0" fillId="0" borderId="0" xfId="0" applyNumberFormat="1" applyAlignment="1">
      <alignment vertical="center"/>
    </xf>
    <xf numFmtId="165" fontId="0" fillId="0" borderId="1" xfId="0" applyNumberFormat="1" applyBorder="1" applyAlignment="1">
      <alignment vertical="center"/>
    </xf>
    <xf numFmtId="166" fontId="1" fillId="0" borderId="0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1" fontId="1" fillId="0" borderId="1" xfId="0" applyNumberFormat="1" applyFont="1" applyFill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5</xdr:row>
      <xdr:rowOff>19050</xdr:rowOff>
    </xdr:from>
    <xdr:to>
      <xdr:col>15</xdr:col>
      <xdr:colOff>495300</xdr:colOff>
      <xdr:row>10</xdr:row>
      <xdr:rowOff>120399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971550"/>
          <a:ext cx="5505450" cy="1053849"/>
        </a:xfrm>
        <a:prstGeom prst="rect">
          <a:avLst/>
        </a:prstGeom>
        <a:noFill/>
        <a:ln w="12700">
          <a:solidFill>
            <a:srgbClr val="0000FF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18</xdr:row>
      <xdr:rowOff>0</xdr:rowOff>
    </xdr:from>
    <xdr:to>
      <xdr:col>16</xdr:col>
      <xdr:colOff>46917</xdr:colOff>
      <xdr:row>36</xdr:row>
      <xdr:rowOff>47190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48475" y="3429000"/>
          <a:ext cx="5666667" cy="34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ble32.com/handbook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workbookViewId="0">
      <selection activeCell="T17" sqref="T17"/>
    </sheetView>
  </sheetViews>
  <sheetFormatPr defaultRowHeight="15" x14ac:dyDescent="0.25"/>
  <cols>
    <col min="1" max="1" width="9.140625" style="2"/>
    <col min="2" max="2" width="10.140625" style="2" bestFit="1" customWidth="1"/>
    <col min="3" max="3" width="8.28515625" style="4" bestFit="1" customWidth="1"/>
    <col min="4" max="4" width="21.7109375" style="2" bestFit="1" customWidth="1"/>
    <col min="5" max="8" width="11" style="2" customWidth="1"/>
    <col min="9" max="10" width="9.140625" style="2"/>
    <col min="11" max="11" width="24" style="2" bestFit="1" customWidth="1"/>
    <col min="12" max="12" width="9.140625" style="2"/>
    <col min="13" max="13" width="12.42578125" style="2" customWidth="1"/>
    <col min="14" max="14" width="11.5703125" style="2" customWidth="1"/>
    <col min="15" max="20" width="9.140625" style="2"/>
    <col min="21" max="21" width="10.140625" style="2" customWidth="1"/>
    <col min="22" max="16384" width="9.140625" style="2"/>
  </cols>
  <sheetData>
    <row r="1" spans="1:18" x14ac:dyDescent="0.25">
      <c r="A1" s="1" t="s">
        <v>18</v>
      </c>
    </row>
    <row r="2" spans="1:18" x14ac:dyDescent="0.25">
      <c r="A2" s="15" t="s">
        <v>10</v>
      </c>
    </row>
    <row r="3" spans="1:18" x14ac:dyDescent="0.25">
      <c r="A3" s="15" t="s">
        <v>11</v>
      </c>
      <c r="B3" s="23">
        <v>44350</v>
      </c>
    </row>
    <row r="4" spans="1:18" x14ac:dyDescent="0.25">
      <c r="A4" s="2" t="s">
        <v>12</v>
      </c>
      <c r="B4" s="17">
        <v>44341</v>
      </c>
    </row>
    <row r="6" spans="1:18" x14ac:dyDescent="0.25">
      <c r="A6" s="1" t="s">
        <v>5</v>
      </c>
    </row>
    <row r="7" spans="1:18" x14ac:dyDescent="0.25">
      <c r="A7" s="2" t="s">
        <v>13</v>
      </c>
      <c r="B7" s="3"/>
      <c r="E7" s="3" t="s">
        <v>8</v>
      </c>
    </row>
    <row r="8" spans="1:18" x14ac:dyDescent="0.25">
      <c r="A8" s="2" t="s">
        <v>19</v>
      </c>
      <c r="D8" s="3"/>
    </row>
    <row r="9" spans="1:18" x14ac:dyDescent="0.25">
      <c r="A9" s="2" t="s">
        <v>21</v>
      </c>
      <c r="D9" s="3"/>
    </row>
    <row r="10" spans="1:18" x14ac:dyDescent="0.25">
      <c r="B10" s="7" t="s">
        <v>6</v>
      </c>
      <c r="C10" s="16">
        <v>0.1</v>
      </c>
      <c r="D10" s="3"/>
    </row>
    <row r="11" spans="1:18" x14ac:dyDescent="0.25">
      <c r="B11" s="7" t="s">
        <v>7</v>
      </c>
      <c r="C11" s="5">
        <v>20</v>
      </c>
      <c r="D11" s="3"/>
    </row>
    <row r="12" spans="1:18" x14ac:dyDescent="0.25">
      <c r="A12" s="2" t="s">
        <v>20</v>
      </c>
      <c r="D12" s="3"/>
      <c r="J12" s="13" t="s">
        <v>9</v>
      </c>
      <c r="K12" s="13" t="s">
        <v>16</v>
      </c>
      <c r="L12" s="13" t="s">
        <v>15</v>
      </c>
    </row>
    <row r="13" spans="1:18" x14ac:dyDescent="0.25">
      <c r="D13" s="3"/>
      <c r="J13" s="5">
        <v>1</v>
      </c>
      <c r="K13" s="20">
        <f>1/(2*($C$11-2*J13)*(J13*$C$10)^2)</f>
        <v>2.7777777777777772</v>
      </c>
      <c r="L13" s="5">
        <f>$C$11-2*J13</f>
        <v>18</v>
      </c>
    </row>
    <row r="14" spans="1:18" x14ac:dyDescent="0.25">
      <c r="D14" s="3"/>
      <c r="E14" s="8" t="s">
        <v>9</v>
      </c>
      <c r="F14" s="9"/>
      <c r="G14" s="9"/>
      <c r="H14" s="10"/>
      <c r="J14" s="5">
        <v>2</v>
      </c>
      <c r="K14" s="20">
        <f>1/(2*($C$11-2*J14)*(J14*$C$10)^2)</f>
        <v>0.78124999999999989</v>
      </c>
      <c r="L14" s="5">
        <f>$C$11-2*J14</f>
        <v>16</v>
      </c>
      <c r="R14" s="3"/>
    </row>
    <row r="15" spans="1:18" x14ac:dyDescent="0.25">
      <c r="C15" s="7" t="s">
        <v>14</v>
      </c>
      <c r="D15" s="6" t="s">
        <v>4</v>
      </c>
      <c r="E15" s="13">
        <v>1</v>
      </c>
      <c r="F15" s="13">
        <v>2</v>
      </c>
      <c r="G15" s="13">
        <v>3</v>
      </c>
      <c r="H15" s="13">
        <v>4</v>
      </c>
      <c r="J15" s="5">
        <v>3</v>
      </c>
      <c r="K15" s="20">
        <f>1/(2*($C$11-2*J15)*(J15*$C$10)^2)</f>
        <v>0.39682539682539675</v>
      </c>
      <c r="L15" s="5">
        <f>$C$11-2*J15</f>
        <v>14</v>
      </c>
    </row>
    <row r="16" spans="1:18" x14ac:dyDescent="0.25">
      <c r="C16" s="5">
        <f>1</f>
        <v>1</v>
      </c>
      <c r="D16" s="18">
        <v>0</v>
      </c>
      <c r="E16" s="5">
        <f>(D18-2*D17+D16)^2</f>
        <v>1.8888082340897973E-18</v>
      </c>
      <c r="F16" s="5">
        <f>(D20-2*D18+D16)^2</f>
        <v>1.8797843065137707E-19</v>
      </c>
      <c r="G16" s="5">
        <f>(D22-2*D19+D16)^2</f>
        <v>7.9892282256119956E-19</v>
      </c>
      <c r="H16" s="5">
        <f>(D24-2*D20+D16)^2</f>
        <v>9.8834770680406968E-20</v>
      </c>
      <c r="J16" s="5">
        <v>4</v>
      </c>
      <c r="K16" s="20">
        <f>1/(2*($C$11-2*J16)*(J16*$C$10)^2)</f>
        <v>0.26041666666666663</v>
      </c>
      <c r="L16" s="5">
        <f>$C$11-2*J16</f>
        <v>12</v>
      </c>
    </row>
    <row r="17" spans="3:12" x14ac:dyDescent="0.25">
      <c r="C17" s="5">
        <f>C16+1</f>
        <v>2</v>
      </c>
      <c r="D17" s="18">
        <v>1.69142699241638E-10</v>
      </c>
      <c r="E17" s="5">
        <f t="shared" ref="E17:E33" si="0">(D19-2*D18+D17)^2</f>
        <v>2.4780754218463063E-18</v>
      </c>
      <c r="F17" s="5">
        <f t="shared" ref="F17:F31" si="1">(D21-2*D19+D17)^2</f>
        <v>1.8270018390137999E-19</v>
      </c>
      <c r="G17" s="5">
        <f t="shared" ref="G17:G29" si="2">(D23-2*D20+D17)^2</f>
        <v>2.3077251452231545E-20</v>
      </c>
      <c r="H17" s="5">
        <f t="shared" ref="H17:H27" si="3">(D25-2*D21+D17)^2</f>
        <v>1.4930494814604516E-20</v>
      </c>
    </row>
    <row r="18" spans="3:12" x14ac:dyDescent="0.25">
      <c r="C18" s="5">
        <f t="shared" ref="C18:C35" si="4">C17+1</f>
        <v>3</v>
      </c>
      <c r="D18" s="18">
        <v>1.7126245975494299E-9</v>
      </c>
      <c r="E18" s="5">
        <f t="shared" si="0"/>
        <v>1.7968780806468265E-18</v>
      </c>
      <c r="F18" s="5">
        <f t="shared" si="1"/>
        <v>1.7127452109195294E-22</v>
      </c>
      <c r="G18" s="5">
        <f t="shared" si="2"/>
        <v>1.8869309010344685E-20</v>
      </c>
      <c r="H18" s="5">
        <f t="shared" si="3"/>
        <v>5.0270367308811953E-19</v>
      </c>
      <c r="J18" s="2" t="s">
        <v>17</v>
      </c>
    </row>
    <row r="19" spans="3:12" x14ac:dyDescent="0.25">
      <c r="C19" s="5">
        <f t="shared" si="4"/>
        <v>4</v>
      </c>
      <c r="D19" s="18">
        <v>1.6819160938262901E-9</v>
      </c>
      <c r="E19" s="5">
        <f t="shared" si="0"/>
        <v>4.614876174873625E-19</v>
      </c>
      <c r="F19" s="5">
        <f t="shared" si="1"/>
        <v>9.9964788675999478E-21</v>
      </c>
      <c r="G19" s="5">
        <f t="shared" si="2"/>
        <v>1.3242145300116313E-19</v>
      </c>
      <c r="H19" s="5">
        <f t="shared" si="3"/>
        <v>1.2890514576170918E-18</v>
      </c>
      <c r="J19" s="12"/>
    </row>
    <row r="20" spans="3:12" x14ac:dyDescent="0.25">
      <c r="C20" s="5">
        <f t="shared" si="4"/>
        <v>5</v>
      </c>
      <c r="D20" s="18">
        <v>2.9916844010353E-9</v>
      </c>
      <c r="E20" s="5">
        <f t="shared" si="0"/>
        <v>2.5944744311873972E-23</v>
      </c>
      <c r="F20" s="5">
        <f t="shared" si="1"/>
        <v>2.1129295361352967E-20</v>
      </c>
      <c r="G20" s="5">
        <f t="shared" si="2"/>
        <v>6.7443252683602424E-19</v>
      </c>
      <c r="H20" s="5">
        <f t="shared" si="3"/>
        <v>1.4918393894631808E-18</v>
      </c>
    </row>
    <row r="21" spans="3:12" x14ac:dyDescent="0.25">
      <c r="C21" s="5">
        <f t="shared" si="4"/>
        <v>6</v>
      </c>
      <c r="D21" s="18">
        <v>3.62212390899658E-9</v>
      </c>
      <c r="E21" s="5">
        <f t="shared" si="0"/>
        <v>5.9155172015254213E-19</v>
      </c>
      <c r="F21" s="5">
        <f t="shared" si="1"/>
        <v>2.5523593384380027E-19</v>
      </c>
      <c r="G21" s="5">
        <f t="shared" si="2"/>
        <v>6.2646335583172854E-19</v>
      </c>
      <c r="H21" s="5">
        <f t="shared" si="3"/>
        <v>9.3466049303871037E-19</v>
      </c>
    </row>
    <row r="22" spans="3:12" x14ac:dyDescent="0.25">
      <c r="C22" s="5">
        <f t="shared" si="4"/>
        <v>7</v>
      </c>
      <c r="D22" s="18">
        <v>4.2576570153236398E-9</v>
      </c>
      <c r="E22" s="5">
        <f t="shared" si="0"/>
        <v>1.954354775877951E-18</v>
      </c>
      <c r="F22" s="5">
        <f t="shared" si="1"/>
        <v>1.8609283699476935E-19</v>
      </c>
      <c r="G22" s="5">
        <f t="shared" si="2"/>
        <v>3.2402508216650985E-19</v>
      </c>
      <c r="H22" s="5">
        <f t="shared" si="3"/>
        <v>3.7288121118400124E-19</v>
      </c>
    </row>
    <row r="23" spans="3:12" x14ac:dyDescent="0.25">
      <c r="C23" s="5">
        <f t="shared" si="4"/>
        <v>8</v>
      </c>
      <c r="D23" s="18">
        <v>5.6623141169548001E-9</v>
      </c>
      <c r="E23" s="5">
        <f t="shared" si="0"/>
        <v>2.3153639186617537E-18</v>
      </c>
      <c r="F23" s="5">
        <f t="shared" si="1"/>
        <v>5.0592968763801355E-20</v>
      </c>
      <c r="G23" s="5">
        <f t="shared" si="2"/>
        <v>1.9766204562280665E-19</v>
      </c>
      <c r="H23" s="5">
        <f t="shared" si="3"/>
        <v>1.3672142668144846E-23</v>
      </c>
    </row>
    <row r="24" spans="3:12" x14ac:dyDescent="0.25">
      <c r="C24" s="5">
        <f t="shared" si="4"/>
        <v>9</v>
      </c>
      <c r="D24" s="18">
        <v>5.66898882389068E-9</v>
      </c>
      <c r="E24" s="5">
        <f t="shared" si="0"/>
        <v>1.4735454388349791E-18</v>
      </c>
      <c r="F24" s="5">
        <f t="shared" si="1"/>
        <v>4.5488357675902571E-20</v>
      </c>
      <c r="G24" s="5">
        <f t="shared" si="2"/>
        <v>9.4165601901807183E-22</v>
      </c>
      <c r="H24" s="5">
        <f t="shared" si="3"/>
        <v>7.9374837894656223E-19</v>
      </c>
    </row>
    <row r="25" spans="3:12" x14ac:dyDescent="0.25">
      <c r="C25" s="5">
        <f t="shared" si="4"/>
        <v>10</v>
      </c>
      <c r="D25" s="18">
        <v>7.1972955226898204E-9</v>
      </c>
      <c r="E25" s="5">
        <f t="shared" si="0"/>
        <v>4.6407812520651784E-19</v>
      </c>
      <c r="F25" s="5">
        <f t="shared" si="1"/>
        <v>1.3717072927860131E-22</v>
      </c>
      <c r="G25" s="5">
        <f t="shared" si="2"/>
        <v>3.4742062622887954E-19</v>
      </c>
      <c r="H25" s="5">
        <f t="shared" si="3"/>
        <v>5.8381948504585689E-19</v>
      </c>
      <c r="K25" s="1"/>
    </row>
    <row r="26" spans="3:12" x14ac:dyDescent="0.25">
      <c r="C26" s="5">
        <f t="shared" si="4"/>
        <v>11</v>
      </c>
      <c r="D26" s="18">
        <v>7.5117054224014192E-9</v>
      </c>
      <c r="E26" s="5">
        <f t="shared" si="0"/>
        <v>4.1875395595755661E-21</v>
      </c>
      <c r="F26" s="5">
        <f t="shared" si="1"/>
        <v>6.1159656808361108E-20</v>
      </c>
      <c r="G26" s="5">
        <f t="shared" si="2"/>
        <v>2.2640239687583912E-19</v>
      </c>
      <c r="H26" s="5">
        <f t="shared" si="3"/>
        <v>2.3130759616942008E-18</v>
      </c>
      <c r="I26" s="4"/>
      <c r="J26" s="14"/>
    </row>
    <row r="27" spans="3:12" x14ac:dyDescent="0.25">
      <c r="C27" s="5">
        <f t="shared" si="4"/>
        <v>12</v>
      </c>
      <c r="D27" s="18">
        <v>8.5073481202125502E-9</v>
      </c>
      <c r="E27" s="5">
        <f t="shared" si="0"/>
        <v>6.7628779735083073E-19</v>
      </c>
      <c r="F27" s="5">
        <f t="shared" si="1"/>
        <v>5.9856168755829461E-20</v>
      </c>
      <c r="G27" s="5">
        <f t="shared" si="2"/>
        <v>1.1390797671327244E-18</v>
      </c>
      <c r="H27" s="5">
        <f t="shared" si="3"/>
        <v>8.043779230263553E-19</v>
      </c>
    </row>
    <row r="28" spans="3:12" x14ac:dyDescent="0.25">
      <c r="C28" s="5">
        <f t="shared" si="4"/>
        <v>13</v>
      </c>
      <c r="D28" s="18">
        <v>9.5677020192146307E-9</v>
      </c>
      <c r="E28" s="5">
        <f t="shared" si="0"/>
        <v>1.7761383235347443E-18</v>
      </c>
      <c r="F28" s="5">
        <f t="shared" si="1"/>
        <v>3.7160728577858065E-19</v>
      </c>
      <c r="G28" s="5">
        <f t="shared" si="2"/>
        <v>3.4873180793706669E-19</v>
      </c>
      <c r="H28" s="5"/>
      <c r="J28" s="11"/>
      <c r="K28" s="4"/>
      <c r="L28" s="4"/>
    </row>
    <row r="29" spans="3:12" x14ac:dyDescent="0.25">
      <c r="C29" s="5">
        <f t="shared" si="4"/>
        <v>14</v>
      </c>
      <c r="D29" s="18">
        <v>9.8056887269020099E-9</v>
      </c>
      <c r="E29" s="5">
        <f t="shared" si="0"/>
        <v>2.554928585303117E-18</v>
      </c>
      <c r="F29" s="5">
        <f t="shared" si="1"/>
        <v>8.207216192392249E-20</v>
      </c>
      <c r="G29" s="5">
        <f t="shared" si="2"/>
        <v>6.6769740181070209E-20</v>
      </c>
      <c r="H29" s="5"/>
    </row>
    <row r="30" spans="3:12" x14ac:dyDescent="0.25">
      <c r="C30" s="5">
        <f t="shared" si="4"/>
        <v>15</v>
      </c>
      <c r="D30" s="18">
        <v>1.13763938307762E-8</v>
      </c>
      <c r="E30" s="5">
        <f t="shared" si="0"/>
        <v>1.5738063702497133E-18</v>
      </c>
      <c r="F30" s="5">
        <f t="shared" si="1"/>
        <v>2.9575331348101413E-21</v>
      </c>
      <c r="G30" s="5"/>
      <c r="H30" s="5"/>
    </row>
    <row r="31" spans="3:12" x14ac:dyDescent="0.25">
      <c r="C31" s="5">
        <f t="shared" si="4"/>
        <v>16</v>
      </c>
      <c r="D31" s="18">
        <v>1.1348684537410701E-8</v>
      </c>
      <c r="E31" s="5">
        <f t="shared" si="0"/>
        <v>3.8954075517169363E-19</v>
      </c>
      <c r="F31" s="5">
        <f t="shared" si="1"/>
        <v>6.2807517504728384E-21</v>
      </c>
      <c r="G31" s="5"/>
      <c r="H31" s="5"/>
    </row>
    <row r="32" spans="3:12" x14ac:dyDescent="0.25">
      <c r="C32" s="5">
        <f t="shared" si="4"/>
        <v>17</v>
      </c>
      <c r="D32" s="18">
        <v>1.25754896402359E-8</v>
      </c>
      <c r="E32" s="5">
        <f t="shared" si="0"/>
        <v>3.6764334196133847E-21</v>
      </c>
      <c r="F32" s="5"/>
      <c r="G32" s="5"/>
      <c r="H32" s="5"/>
    </row>
    <row r="33" spans="3:14" x14ac:dyDescent="0.25">
      <c r="C33" s="5">
        <f t="shared" si="4"/>
        <v>18</v>
      </c>
      <c r="D33" s="18">
        <v>1.3178162741661001E-8</v>
      </c>
      <c r="E33" s="5">
        <f t="shared" si="0"/>
        <v>6.800482738357711E-19</v>
      </c>
      <c r="F33" s="5"/>
      <c r="G33" s="5"/>
      <c r="H33" s="5"/>
    </row>
    <row r="34" spans="3:14" x14ac:dyDescent="0.25">
      <c r="C34" s="5">
        <f t="shared" si="4"/>
        <v>19</v>
      </c>
      <c r="D34" s="18">
        <v>1.3720202243328101E-8</v>
      </c>
      <c r="E34" s="5" t="s">
        <v>3</v>
      </c>
      <c r="F34" s="5"/>
      <c r="G34" s="5"/>
      <c r="H34" s="5"/>
    </row>
    <row r="35" spans="3:14" x14ac:dyDescent="0.25">
      <c r="C35" s="5">
        <f t="shared" si="4"/>
        <v>20</v>
      </c>
      <c r="D35" s="18">
        <v>1.5086892139911599E-8</v>
      </c>
      <c r="E35" s="5" t="s">
        <v>3</v>
      </c>
      <c r="F35" s="5"/>
      <c r="G35" s="5"/>
      <c r="H35" s="5"/>
    </row>
    <row r="36" spans="3:14" x14ac:dyDescent="0.25">
      <c r="D36" s="7" t="s">
        <v>0</v>
      </c>
      <c r="E36" s="16">
        <f>SUM(E16:E35)</f>
        <v>2.1082783355973404E-17</v>
      </c>
      <c r="F36" s="16">
        <f>SUM(F16:F31)</f>
        <v>1.5234564894623306E-18</v>
      </c>
      <c r="G36" s="16">
        <f>SUM(G16:G29)</f>
        <v>4.9252198408566062E-18</v>
      </c>
      <c r="H36" s="16">
        <f>SUM(H16:H27)</f>
        <v>9.1999369107417586E-18</v>
      </c>
    </row>
    <row r="38" spans="3:14" x14ac:dyDescent="0.25">
      <c r="D38" s="13" t="s">
        <v>1</v>
      </c>
      <c r="E38" s="21">
        <f>K13*E36</f>
        <v>5.8563287099926107E-17</v>
      </c>
      <c r="F38" s="21">
        <f>K14*F36</f>
        <v>1.1902003823924456E-18</v>
      </c>
      <c r="G38" s="21">
        <f>K15*G36</f>
        <v>1.9544523178002402E-18</v>
      </c>
      <c r="H38" s="21">
        <f>K16*H36</f>
        <v>2.3958169038389994E-18</v>
      </c>
    </row>
    <row r="39" spans="3:14" x14ac:dyDescent="0.25">
      <c r="D39" s="7" t="s">
        <v>2</v>
      </c>
      <c r="E39" s="22">
        <f>SQRT(E38)</f>
        <v>7.6526653592017283E-9</v>
      </c>
      <c r="F39" s="22">
        <f t="shared" ref="F39:H39" si="5">SQRT(F38)</f>
        <v>1.090963052716473E-9</v>
      </c>
      <c r="G39" s="22">
        <f t="shared" si="5"/>
        <v>1.3980172809376286E-9</v>
      </c>
      <c r="H39" s="22">
        <f t="shared" si="5"/>
        <v>1.5478426612026817E-9</v>
      </c>
      <c r="N39" s="4"/>
    </row>
    <row r="40" spans="3:14" x14ac:dyDescent="0.25">
      <c r="C40" s="2"/>
    </row>
    <row r="41" spans="3:14" x14ac:dyDescent="0.25">
      <c r="C41" s="2"/>
      <c r="N41" s="4"/>
    </row>
    <row r="42" spans="3:14" x14ac:dyDescent="0.25">
      <c r="C42" s="2"/>
    </row>
    <row r="43" spans="3:14" x14ac:dyDescent="0.25">
      <c r="C43" s="2"/>
      <c r="N43" s="4"/>
    </row>
    <row r="44" spans="3:14" x14ac:dyDescent="0.25">
      <c r="C44" s="2"/>
    </row>
    <row r="45" spans="3:14" x14ac:dyDescent="0.25">
      <c r="C45" s="2"/>
      <c r="N45" s="4"/>
    </row>
    <row r="46" spans="3:14" x14ac:dyDescent="0.25">
      <c r="C46" s="2"/>
    </row>
    <row r="47" spans="3:14" x14ac:dyDescent="0.25">
      <c r="C47" s="2"/>
    </row>
    <row r="48" spans="3:14" x14ac:dyDescent="0.25">
      <c r="C48" s="2"/>
    </row>
    <row r="49" spans="3:8" x14ac:dyDescent="0.25">
      <c r="C49" s="2"/>
    </row>
    <row r="50" spans="3:8" x14ac:dyDescent="0.25">
      <c r="C50" s="2"/>
    </row>
    <row r="51" spans="3:8" x14ac:dyDescent="0.25">
      <c r="D51" s="19"/>
      <c r="E51" s="19"/>
      <c r="F51" s="19"/>
      <c r="G51" s="19"/>
      <c r="H51" s="19"/>
    </row>
    <row r="52" spans="3:8" x14ac:dyDescent="0.25">
      <c r="D52" s="19"/>
      <c r="E52" s="19"/>
      <c r="F52" s="19"/>
      <c r="G52" s="19"/>
      <c r="H52" s="19"/>
    </row>
    <row r="53" spans="3:8" x14ac:dyDescent="0.25">
      <c r="D53" s="19"/>
      <c r="E53" s="19"/>
      <c r="F53" s="19"/>
      <c r="G53" s="19"/>
      <c r="H53" s="19"/>
    </row>
  </sheetData>
  <hyperlinks>
    <hyperlink ref="E7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Phase Data Overlapping ADEV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G. Smith</dc:creator>
  <cp:lastModifiedBy>Kevin G. Smith</cp:lastModifiedBy>
  <dcterms:created xsi:type="dcterms:W3CDTF">2021-05-17T21:26:26Z</dcterms:created>
  <dcterms:modified xsi:type="dcterms:W3CDTF">2021-06-03T22:50:12Z</dcterms:modified>
</cp:coreProperties>
</file>